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기타자료\"/>
    </mc:Choice>
  </mc:AlternateContent>
  <xr:revisionPtr revIDLastSave="0" documentId="13_ncr:1_{F928369B-C0FA-412C-85E7-3133C16B0D9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①국가연구개발사업" sheetId="4" r:id="rId1"/>
    <sheet name="②정부 및 지자체 용역, 산업체" sheetId="2" r:id="rId2"/>
    <sheet name="간접비고시비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2" l="1"/>
  <c r="G18" i="2" s="1"/>
  <c r="G20" i="2" s="1"/>
  <c r="G8" i="2"/>
  <c r="G9" i="2" s="1"/>
  <c r="G15" i="4"/>
  <c r="B15" i="4"/>
  <c r="B16" i="4" s="1"/>
  <c r="G8" i="4"/>
  <c r="G9" i="4" s="1"/>
  <c r="G10" i="4" s="1"/>
  <c r="B8" i="4"/>
  <c r="B10" i="4" s="1"/>
  <c r="B17" i="2"/>
  <c r="B8" i="2"/>
  <c r="B9" i="2" s="1"/>
  <c r="G19" i="2" l="1"/>
  <c r="G11" i="2"/>
  <c r="G12" i="2" s="1"/>
  <c r="G10" i="2"/>
  <c r="B19" i="4"/>
  <c r="B18" i="4" s="1"/>
  <c r="G16" i="4"/>
  <c r="B9" i="4"/>
  <c r="B17" i="4"/>
  <c r="B10" i="2"/>
  <c r="B11" i="2"/>
  <c r="B12" i="2" s="1"/>
  <c r="B19" i="2"/>
  <c r="B18" i="2"/>
  <c r="G18" i="4" l="1"/>
  <c r="G19" i="4"/>
  <c r="G17" i="4"/>
</calcChain>
</file>

<file path=xl/sharedStrings.xml><?xml version="1.0" encoding="utf-8"?>
<sst xmlns="http://schemas.openxmlformats.org/spreadsheetml/2006/main" count="139" uniqueCount="45">
  <si>
    <t>가톨릭대학교 산학협력단 연구비(사업비) 간접비 계산기</t>
  </si>
  <si>
    <t>국가연구개발사업</t>
  </si>
  <si>
    <t>[유형 ①]  간접비 : 총액 기준, 부가세 : X</t>
  </si>
  <si>
    <t>[유형 ②]  간접비 : 직접비 기준, 부가세 : X</t>
  </si>
  <si>
    <t>총 연구비(원)</t>
  </si>
  <si>
    <t>간접비 비율(%)</t>
  </si>
  <si>
    <t>구분</t>
  </si>
  <si>
    <t>금액(원)</t>
  </si>
  <si>
    <t>계산방법</t>
  </si>
  <si>
    <t>기타</t>
  </si>
  <si>
    <t>기 타</t>
  </si>
  <si>
    <t>총 연구비</t>
  </si>
  <si>
    <t>직접비</t>
  </si>
  <si>
    <t>총 연구비 - 간접비</t>
  </si>
  <si>
    <t>G8/(1+(I6/100))</t>
  </si>
  <si>
    <t>간접비</t>
  </si>
  <si>
    <t>총 연구비 - 직접비</t>
  </si>
  <si>
    <t>천원단위 이하 금액은
절사하여 직접비에 합산</t>
  </si>
  <si>
    <t>[유형 ③]  간접비 : 총액 기준, 부가세 : O</t>
  </si>
  <si>
    <t>[유형 ④]  간접비 : 직접비 기준, 부가세 : O</t>
  </si>
  <si>
    <t>연구비</t>
  </si>
  <si>
    <t>총 연구비/1.1</t>
  </si>
  <si>
    <t>부가가치세</t>
  </si>
  <si>
    <t>총 연구비 - 연구비</t>
  </si>
  <si>
    <t>원단위까지 반영
연구활동비에 포함</t>
  </si>
  <si>
    <t>연구비 - 간접비</t>
  </si>
  <si>
    <t>G16/(1+(I13/100))</t>
  </si>
  <si>
    <t>연구비 - 직접비</t>
  </si>
  <si>
    <t xml:space="preserve">천원단위 이하 금액은
절사하여 직접비에 합산 </t>
  </si>
  <si>
    <t>[유형 ⑤]  간접비 : 직접비 기준, 부가세 : O</t>
  </si>
  <si>
    <t>원단위까지 반영</t>
  </si>
  <si>
    <t>B9/(1+(D6/100))</t>
  </si>
  <si>
    <t>B17/(1+(D15/100))</t>
  </si>
  <si>
    <t>가톨릭대학교 간접비 고시비율</t>
  </si>
  <si>
    <t>연도</t>
  </si>
  <si>
    <t>총액</t>
  </si>
  <si>
    <t>2026.01.22. 고시</t>
  </si>
  <si>
    <t>연구비 * 간접비율</t>
    <phoneticPr fontId="3" type="noConversion"/>
  </si>
  <si>
    <t>정부 및 지자체 용역</t>
    <phoneticPr fontId="3" type="noConversion"/>
  </si>
  <si>
    <r>
      <t xml:space="preserve">[ 안내사항 ]
본 자료는 연구비(사업비) 간접비 계상시 참고하실 수 있도록 만든 서식으로, 반드시 사업별 기준(공고문, 지침 등)을 확인하시어 요건에 맞게 산출되었는지 재 확인하시기 바랍니다.
[ 계상기준 ] (단, 지원기관에서 별도로 간접비율을 적용하는 경우에는 그에 따름)
   ▶ 국가연구개발사업 : ① 2024년도 가톨릭대학교 간접비 고시비율 (직접비 기준) 25.55% / (총액 기준) 20.35% (2024.2.29.이후 최초 시작 또는 신규단계 진입하는 과제에 적용)
                               </t>
    </r>
    <r>
      <rPr>
        <sz val="9"/>
        <color rgb="FFFF0000"/>
        <rFont val="맑은 고딕"/>
        <family val="3"/>
        <charset val="129"/>
      </rPr>
      <t>② 2026년도 가톨릭대학교 간접비 고시비율 (직접비 기준) 21.15% / (총액 기준) 17.45% (2026.1.22.이후 최초 시작 또는 신규단계 진입하는 과제에 적용)</t>
    </r>
    <r>
      <rPr>
        <sz val="9"/>
        <color rgb="FF404040"/>
        <rFont val="맑은 고딕"/>
        <family val="3"/>
        <charset val="129"/>
      </rPr>
      <t xml:space="preserve">
   ▶ 정부 및 지자체 용역 :  직접비의 6%
   ▶ 산업체 과제 및 지원기관 별도 규정이 없는 용역과제: 가톨릭대학교 간접비 고시비율
※</t>
    </r>
    <r>
      <rPr>
        <u/>
        <sz val="9"/>
        <color rgb="FF404040"/>
        <rFont val="맑은 고딕"/>
        <family val="3"/>
        <charset val="129"/>
      </rPr>
      <t xml:space="preserve"> 현물, 위탁연구개발비, 국제공동연구개발비, 연구개발부담비 제외</t>
    </r>
    <r>
      <rPr>
        <sz val="9"/>
        <color rgb="FF404040"/>
        <rFont val="맑은 고딕"/>
        <family val="3"/>
        <charset val="129"/>
      </rPr>
      <t xml:space="preserve"> 후 금액 입력
※ 과세 적용 여부:  연구 결과물을 '갑(지원기관)'또는 '공동'소유로 하는 형태로 연구비(사업비)에 대해 대가성이 인정되는 경우 대부분 과세 사업입니다. (산업체, 용역과제, 국가 R&amp;D 위탁과제 등)
※ 상세한 연구비 편성 관련 문의는 연구지원팀으로 문의하여 주시기 바랍니다. </t>
    </r>
    <phoneticPr fontId="3" type="noConversion"/>
  </si>
  <si>
    <r>
      <t xml:space="preserve">[ 안내사항 ]
본 자료는 연구비(사업비) 간접비 계상시 참고하실 수 있도록 만든 서식으로, 반드시 사업별 기준(공고문, 지침 등)을 확인하시어 요건에 맞게 산출되었는지 재 확인하시기 바랍니다.
[ 계상기준 ] (단, 지원기관에서 별도로 간접비율을 적용하는 경우에는 그에 따름)
   ▶ 국가연구개발사업 : ① 2024년도 가톨릭대학교 간접비 고시비율 (직접비 기준) 25.55% / (총액 기준) 20.35% (2024.2.29.이후 최초 시작 또는 신규단계 진입하는 과제에 적용)
                               </t>
    </r>
    <r>
      <rPr>
        <sz val="9"/>
        <color rgb="FFFF0000"/>
        <rFont val="맑은 고딕"/>
        <family val="3"/>
        <charset val="129"/>
      </rPr>
      <t>② 2026년도 가톨릭대학교 간접비 고시비율 (직접비 기준) 21.15% / (총액 기준) 17.45% (2026.1.22.이후 최초 시작 또는 신규단계 진입하는 과제에 적용)</t>
    </r>
    <r>
      <rPr>
        <sz val="9"/>
        <color rgb="FF404040"/>
        <rFont val="맑은 고딕"/>
        <family val="3"/>
        <charset val="129"/>
      </rPr>
      <t xml:space="preserve">
   ▶ 정부 및 지자체 용역 :  직접비의 6%
   ▶ 산업체 과제 및 지원기관 별도 규정이 없는 용역과제: 가톨릭대학교 간접비 고시비율
※ </t>
    </r>
    <r>
      <rPr>
        <u/>
        <sz val="9"/>
        <color rgb="FF404040"/>
        <rFont val="맑은 고딕"/>
        <family val="3"/>
        <charset val="129"/>
      </rPr>
      <t>현물, 위탁연구개발비, 국제공동연구개발비, 연구개발부담비 제외</t>
    </r>
    <r>
      <rPr>
        <sz val="9"/>
        <color rgb="FF404040"/>
        <rFont val="맑은 고딕"/>
        <family val="3"/>
        <charset val="129"/>
      </rPr>
      <t xml:space="preserve"> 후 금액 입력
※ 과세 적용 여부:  연구 결과물을 '갑(지원기관)'또는 '공동'소유로 하는 형태로 연구비(사업비)에 대해 대가성이 인정되는 경우 대부분 과세 사업입니다. (산업체, 용역과제, 국가 R&amp;D 위탁과제 등)
※ 상세한 연구비 편성 관련 문의는 연구지원팀으로 문의하여 주시기 바랍니다. </t>
    </r>
    <phoneticPr fontId="3" type="noConversion"/>
  </si>
  <si>
    <t>산업체 과제</t>
    <phoneticPr fontId="3" type="noConversion"/>
  </si>
  <si>
    <t>[유형 ⑦]  간접비 : 직접비 기준, 부가세 : X</t>
    <phoneticPr fontId="3" type="noConversion"/>
  </si>
  <si>
    <t>[유형 ⑥]  간접비 : 직접비 기준, 부가세 : O</t>
    <phoneticPr fontId="3" type="noConversion"/>
  </si>
  <si>
    <t>[유형 ⑧]  간접비 : 총액 기준, 부가세 : O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</si>
</sst>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40404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0"/>
      <color rgb="FF1F4E79"/>
      <name val="맑은 고딕"/>
      <family val="3"/>
      <charset val="129"/>
    </font>
    <font>
      <u/>
      <sz val="9"/>
      <color rgb="FF404040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10"/>
      <color theme="0" tint="-0.499984740745262"/>
      <name val="맑은 고딕"/>
      <family val="3"/>
      <charset val="129"/>
    </font>
    <font>
      <b/>
      <sz val="14"/>
      <color theme="0"/>
      <name val="맑은 고딕"/>
      <family val="3"/>
      <charset val="129"/>
    </font>
    <font>
      <b/>
      <sz val="12"/>
      <color rgb="FF1F4E79"/>
      <name val="맑은 고딕"/>
      <family val="3"/>
      <charset val="129"/>
    </font>
    <font>
      <b/>
      <sz val="16"/>
      <color rgb="FF1F4E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rgb="FFFF0000"/>
      <name val="맑은 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7F7F7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3F8FF"/>
        <bgColor indexed="64"/>
      </patternFill>
    </fill>
    <fill>
      <patternFill patternType="solid">
        <fgColor rgb="FF1F4E79"/>
        <bgColor indexed="64"/>
      </patternFill>
    </fill>
  </fills>
  <borders count="9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0" tint="-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2" tint="-0.249977111117893"/>
      </bottom>
      <diagonal/>
    </border>
    <border>
      <left/>
      <right/>
      <top style="thin">
        <color rgb="FFA6A6A6"/>
      </top>
      <bottom/>
      <diagonal/>
    </border>
  </borders>
  <cellStyleXfs count="3">
    <xf numFmtId="0" fontId="0" fillId="0" borderId="0">
      <alignment vertical="center"/>
    </xf>
    <xf numFmtId="41" fontId="1" fillId="0" borderId="0">
      <alignment vertical="center"/>
    </xf>
    <xf numFmtId="9" fontId="1" fillId="0" borderId="0">
      <alignment vertical="center"/>
    </xf>
  </cellStyleXfs>
  <cellXfs count="55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9" fontId="4" fillId="0" borderId="0" xfId="1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/>
    <xf numFmtId="41" fontId="0" fillId="0" borderId="0" xfId="1" applyFont="1" applyAlignment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3" fontId="12" fillId="6" borderId="1" xfId="1" applyNumberFormat="1" applyFont="1" applyFill="1" applyBorder="1" applyAlignment="1">
      <alignment horizontal="center" vertical="center" wrapText="1"/>
    </xf>
    <xf numFmtId="41" fontId="5" fillId="0" borderId="0" xfId="1" applyFont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41" fontId="4" fillId="0" borderId="0" xfId="1" applyFont="1" applyAlignment="1">
      <alignment horizontal="center" vertical="center"/>
    </xf>
    <xf numFmtId="10" fontId="10" fillId="4" borderId="1" xfId="0" applyNumberFormat="1" applyFont="1" applyFill="1" applyBorder="1" applyAlignment="1">
      <alignment horizontal="center" vertical="center" wrapText="1"/>
    </xf>
    <xf numFmtId="10" fontId="10" fillId="4" borderId="1" xfId="2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9" fontId="4" fillId="0" borderId="0" xfId="1" applyNumberFormat="1" applyFont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 wrapText="1"/>
    </xf>
    <xf numFmtId="41" fontId="10" fillId="2" borderId="1" xfId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wrapText="1"/>
    </xf>
    <xf numFmtId="2" fontId="12" fillId="7" borderId="1" xfId="1" applyNumberFormat="1" applyFont="1" applyFill="1" applyBorder="1" applyAlignment="1">
      <alignment horizontal="right" vertical="center" wrapText="1"/>
    </xf>
    <xf numFmtId="2" fontId="12" fillId="7" borderId="1" xfId="2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vertical="center"/>
    </xf>
    <xf numFmtId="41" fontId="0" fillId="0" borderId="0" xfId="1" applyFont="1" applyFill="1" applyAlignment="1">
      <alignment vertical="center"/>
    </xf>
    <xf numFmtId="41" fontId="5" fillId="0" borderId="0" xfId="1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/>
    <xf numFmtId="41" fontId="19" fillId="4" borderId="1" xfId="1" applyFont="1" applyFill="1" applyBorder="1" applyAlignment="1">
      <alignment horizontal="center" vertical="center" wrapText="1"/>
    </xf>
    <xf numFmtId="41" fontId="20" fillId="8" borderId="1" xfId="1" applyFont="1" applyFill="1" applyBorder="1" applyAlignment="1">
      <alignment horizontal="center" vertical="center" wrapText="1"/>
    </xf>
    <xf numFmtId="41" fontId="10" fillId="8" borderId="1" xfId="1" applyFont="1" applyFill="1" applyBorder="1" applyAlignment="1">
      <alignment horizontal="center" vertical="center" wrapText="1"/>
    </xf>
    <xf numFmtId="41" fontId="10" fillId="8" borderId="6" xfId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41" fontId="20" fillId="8" borderId="7" xfId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10" fillId="4" borderId="8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41" fontId="20" fillId="8" borderId="8" xfId="1" applyFont="1" applyFill="1" applyBorder="1" applyAlignment="1">
      <alignment horizontal="center" vertical="center" wrapText="1"/>
    </xf>
    <xf numFmtId="41" fontId="10" fillId="8" borderId="8" xfId="1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left" vertical="center" wrapText="1"/>
    </xf>
    <xf numFmtId="0" fontId="17" fillId="8" borderId="3" xfId="0" applyFont="1" applyFill="1" applyBorder="1" applyAlignment="1">
      <alignment horizontal="left" vertical="center" wrapText="1"/>
    </xf>
    <xf numFmtId="0" fontId="17" fillId="8" borderId="4" xfId="0" applyFont="1" applyFill="1" applyBorder="1" applyAlignment="1">
      <alignment horizontal="left" vertical="center" wrapText="1"/>
    </xf>
    <xf numFmtId="0" fontId="17" fillId="8" borderId="1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16" fillId="9" borderId="0" xfId="0" applyFont="1" applyFill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1F4E79"/>
      <color rgb="FFF3F8FF"/>
      <color rgb="FFEDD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3158-02CC-4565-B4D7-C6C400973E71}">
  <sheetPr>
    <pageSetUpPr fitToPage="1"/>
  </sheetPr>
  <dimension ref="A1:M26"/>
  <sheetViews>
    <sheetView showGridLines="0" tabSelected="1" topLeftCell="A4" zoomScale="90" zoomScaleNormal="90" workbookViewId="0">
      <selection activeCell="J24" sqref="J24"/>
    </sheetView>
  </sheetViews>
  <sheetFormatPr defaultRowHeight="16.5" x14ac:dyDescent="0.3"/>
  <cols>
    <col min="1" max="1" width="15" style="9" bestFit="1" customWidth="1"/>
    <col min="2" max="2" width="16" style="9" customWidth="1"/>
    <col min="3" max="3" width="18" style="9" customWidth="1"/>
    <col min="4" max="4" width="20" style="9" customWidth="1"/>
    <col min="5" max="5" width="3" style="9" customWidth="1"/>
    <col min="6" max="6" width="15" style="9" customWidth="1"/>
    <col min="7" max="7" width="16" style="9" customWidth="1"/>
    <col min="8" max="8" width="18" style="9" customWidth="1"/>
    <col min="9" max="9" width="20" style="9" customWidth="1"/>
    <col min="10" max="16384" width="9" style="5"/>
  </cols>
  <sheetData>
    <row r="1" spans="1:13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13" ht="166.5" customHeight="1" x14ac:dyDescent="0.3">
      <c r="A2" s="51" t="s">
        <v>39</v>
      </c>
      <c r="B2" s="51"/>
      <c r="C2" s="51"/>
      <c r="D2" s="51"/>
      <c r="E2" s="51"/>
      <c r="F2" s="51"/>
      <c r="G2" s="51"/>
      <c r="H2" s="51"/>
      <c r="I2" s="51"/>
    </row>
    <row r="3" spans="1:13" ht="14.25" customHeight="1" x14ac:dyDescent="0.3">
      <c r="A3" s="1"/>
      <c r="B3" s="1"/>
      <c r="C3" s="1"/>
      <c r="D3" s="1"/>
      <c r="E3" s="10"/>
    </row>
    <row r="4" spans="1:13" ht="26.1" customHeight="1" x14ac:dyDescent="0.3">
      <c r="A4" s="52" t="s">
        <v>1</v>
      </c>
      <c r="B4" s="52"/>
      <c r="C4" s="52"/>
      <c r="D4" s="52"/>
      <c r="E4" s="52"/>
      <c r="F4" s="52"/>
      <c r="G4" s="52"/>
      <c r="H4" s="52"/>
      <c r="I4" s="52"/>
    </row>
    <row r="5" spans="1:13" ht="21.95" customHeight="1" x14ac:dyDescent="0.3">
      <c r="A5" s="46" t="s">
        <v>2</v>
      </c>
      <c r="B5" s="47"/>
      <c r="C5" s="47"/>
      <c r="D5" s="48"/>
      <c r="E5" s="29"/>
      <c r="F5" s="46" t="s">
        <v>3</v>
      </c>
      <c r="G5" s="47"/>
      <c r="H5" s="47"/>
      <c r="I5" s="48"/>
    </row>
    <row r="6" spans="1:13" ht="20.100000000000001" customHeight="1" x14ac:dyDescent="0.3">
      <c r="A6" s="11" t="s">
        <v>4</v>
      </c>
      <c r="B6" s="12">
        <v>100000000</v>
      </c>
      <c r="C6" s="11" t="s">
        <v>5</v>
      </c>
      <c r="D6" s="26">
        <v>17.45</v>
      </c>
      <c r="E6" s="30"/>
      <c r="F6" s="11" t="s">
        <v>4</v>
      </c>
      <c r="G6" s="12">
        <v>100000000</v>
      </c>
      <c r="H6" s="11" t="s">
        <v>5</v>
      </c>
      <c r="I6" s="26">
        <v>21.15</v>
      </c>
    </row>
    <row r="7" spans="1:13" ht="18" customHeight="1" thickTop="1" thickBot="1" x14ac:dyDescent="0.35">
      <c r="A7" s="11" t="s">
        <v>6</v>
      </c>
      <c r="B7" s="11" t="s">
        <v>7</v>
      </c>
      <c r="C7" s="21" t="s">
        <v>8</v>
      </c>
      <c r="D7" s="21" t="s">
        <v>9</v>
      </c>
      <c r="E7" s="29"/>
      <c r="F7" s="11" t="s">
        <v>6</v>
      </c>
      <c r="G7" s="11" t="s">
        <v>7</v>
      </c>
      <c r="H7" s="11" t="s">
        <v>8</v>
      </c>
      <c r="I7" s="11" t="s">
        <v>10</v>
      </c>
      <c r="M7" s="28"/>
    </row>
    <row r="8" spans="1:13" ht="17.25" customHeight="1" thickTop="1" x14ac:dyDescent="0.3">
      <c r="A8" s="14" t="s">
        <v>11</v>
      </c>
      <c r="B8" s="34">
        <f>B6</f>
        <v>100000000</v>
      </c>
      <c r="C8" s="23"/>
      <c r="D8" s="22"/>
      <c r="E8" s="29"/>
      <c r="F8" s="14" t="s">
        <v>11</v>
      </c>
      <c r="G8" s="34">
        <f>G6</f>
        <v>100000000</v>
      </c>
      <c r="H8" s="23"/>
      <c r="I8" s="22"/>
    </row>
    <row r="9" spans="1:13" x14ac:dyDescent="0.3">
      <c r="A9" s="14" t="s">
        <v>12</v>
      </c>
      <c r="B9" s="34">
        <f>B8-B10</f>
        <v>82550000</v>
      </c>
      <c r="C9" s="23" t="s">
        <v>13</v>
      </c>
      <c r="D9" s="22"/>
      <c r="E9" s="29"/>
      <c r="F9" s="14" t="s">
        <v>12</v>
      </c>
      <c r="G9" s="34">
        <f>G8/(1+(I6/100))</f>
        <v>82542302.930251747</v>
      </c>
      <c r="H9" s="23" t="s">
        <v>14</v>
      </c>
      <c r="I9" s="22"/>
    </row>
    <row r="10" spans="1:13" ht="63" customHeight="1" x14ac:dyDescent="0.3">
      <c r="A10" s="14" t="s">
        <v>15</v>
      </c>
      <c r="B10" s="35">
        <f>B8*(D6/100)</f>
        <v>17450000</v>
      </c>
      <c r="C10" s="23" t="s">
        <v>16</v>
      </c>
      <c r="D10" s="36" t="s">
        <v>17</v>
      </c>
      <c r="E10" s="29"/>
      <c r="F10" s="14" t="s">
        <v>15</v>
      </c>
      <c r="G10" s="35">
        <f>G8-G9</f>
        <v>17457697.069748253</v>
      </c>
      <c r="H10" s="23" t="s">
        <v>16</v>
      </c>
      <c r="I10" s="36" t="s">
        <v>17</v>
      </c>
    </row>
    <row r="11" spans="1:13" ht="31.5" customHeight="1" x14ac:dyDescent="0.3">
      <c r="A11" s="31"/>
      <c r="B11" s="31"/>
      <c r="C11" s="31"/>
      <c r="D11" s="31"/>
      <c r="E11" s="31"/>
      <c r="F11" s="31"/>
      <c r="G11" s="31"/>
      <c r="H11" s="31"/>
      <c r="I11" s="31"/>
    </row>
    <row r="12" spans="1:13" ht="21.95" customHeight="1" x14ac:dyDescent="0.3">
      <c r="A12" s="46" t="s">
        <v>18</v>
      </c>
      <c r="B12" s="47"/>
      <c r="C12" s="47"/>
      <c r="D12" s="48"/>
      <c r="E12" s="29"/>
      <c r="F12" s="49" t="s">
        <v>19</v>
      </c>
      <c r="G12" s="49"/>
      <c r="H12" s="49"/>
      <c r="I12" s="49"/>
    </row>
    <row r="13" spans="1:13" ht="20.100000000000001" customHeight="1" x14ac:dyDescent="0.3">
      <c r="A13" s="11" t="s">
        <v>4</v>
      </c>
      <c r="B13" s="12"/>
      <c r="C13" s="11" t="s">
        <v>5</v>
      </c>
      <c r="D13" s="26">
        <v>17.45</v>
      </c>
      <c r="E13" s="30"/>
      <c r="F13" s="11" t="s">
        <v>4</v>
      </c>
      <c r="G13" s="12"/>
      <c r="H13" s="11" t="s">
        <v>5</v>
      </c>
      <c r="I13" s="26">
        <v>21.15</v>
      </c>
    </row>
    <row r="14" spans="1:13" ht="18" customHeight="1" thickTop="1" thickBot="1" x14ac:dyDescent="0.35">
      <c r="A14" s="11" t="s">
        <v>6</v>
      </c>
      <c r="B14" s="11" t="s">
        <v>7</v>
      </c>
      <c r="C14" s="21" t="s">
        <v>8</v>
      </c>
      <c r="D14" s="11" t="s">
        <v>9</v>
      </c>
      <c r="E14" s="29"/>
      <c r="F14" s="11" t="s">
        <v>6</v>
      </c>
      <c r="G14" s="11" t="s">
        <v>7</v>
      </c>
      <c r="H14" s="21" t="s">
        <v>8</v>
      </c>
      <c r="I14" s="21" t="s">
        <v>10</v>
      </c>
    </row>
    <row r="15" spans="1:13" ht="17.25" customHeight="1" thickTop="1" x14ac:dyDescent="0.3">
      <c r="A15" s="14" t="s">
        <v>11</v>
      </c>
      <c r="B15" s="34">
        <f>B13</f>
        <v>0</v>
      </c>
      <c r="C15" s="23"/>
      <c r="D15" s="22"/>
      <c r="E15" s="29"/>
      <c r="F15" s="14" t="s">
        <v>11</v>
      </c>
      <c r="G15" s="34">
        <f>G13</f>
        <v>0</v>
      </c>
      <c r="H15" s="23"/>
      <c r="I15" s="22"/>
    </row>
    <row r="16" spans="1:13" x14ac:dyDescent="0.3">
      <c r="A16" s="14" t="s">
        <v>20</v>
      </c>
      <c r="B16" s="34">
        <f>B15/1.1</f>
        <v>0</v>
      </c>
      <c r="C16" s="23" t="s">
        <v>21</v>
      </c>
      <c r="D16" s="22"/>
      <c r="E16" s="29"/>
      <c r="F16" s="14" t="s">
        <v>20</v>
      </c>
      <c r="G16" s="34">
        <f>G15/1.1</f>
        <v>0</v>
      </c>
      <c r="H16" s="23" t="s">
        <v>21</v>
      </c>
      <c r="I16" s="22"/>
    </row>
    <row r="17" spans="1:9" ht="27" customHeight="1" x14ac:dyDescent="0.3">
      <c r="A17" s="14" t="s">
        <v>22</v>
      </c>
      <c r="B17" s="34">
        <f>B15-B16</f>
        <v>0</v>
      </c>
      <c r="C17" s="23" t="s">
        <v>23</v>
      </c>
      <c r="D17" s="25" t="s">
        <v>24</v>
      </c>
      <c r="E17" s="29"/>
      <c r="F17" s="14" t="s">
        <v>22</v>
      </c>
      <c r="G17" s="34">
        <f>G15-G16</f>
        <v>0</v>
      </c>
      <c r="H17" s="23" t="s">
        <v>23</v>
      </c>
      <c r="I17" s="25" t="s">
        <v>24</v>
      </c>
    </row>
    <row r="18" spans="1:9" x14ac:dyDescent="0.3">
      <c r="A18" s="14" t="s">
        <v>12</v>
      </c>
      <c r="B18" s="34">
        <f>B16-B19</f>
        <v>0</v>
      </c>
      <c r="C18" s="23" t="s">
        <v>25</v>
      </c>
      <c r="D18" s="22"/>
      <c r="E18" s="29"/>
      <c r="F18" s="14" t="s">
        <v>12</v>
      </c>
      <c r="G18" s="34">
        <f>G16/(1+(I13/100))</f>
        <v>0</v>
      </c>
      <c r="H18" s="23" t="s">
        <v>26</v>
      </c>
      <c r="I18" s="22"/>
    </row>
    <row r="19" spans="1:9" ht="56.25" customHeight="1" x14ac:dyDescent="0.3">
      <c r="A19" s="14" t="s">
        <v>15</v>
      </c>
      <c r="B19" s="35">
        <f>B16*(D13/100)</f>
        <v>0</v>
      </c>
      <c r="C19" s="23" t="s">
        <v>37</v>
      </c>
      <c r="D19" s="36" t="s">
        <v>28</v>
      </c>
      <c r="E19" s="29"/>
      <c r="F19" s="14" t="s">
        <v>15</v>
      </c>
      <c r="G19" s="35">
        <f>G16-G18</f>
        <v>0</v>
      </c>
      <c r="H19" s="23" t="s">
        <v>27</v>
      </c>
      <c r="I19" s="36" t="s">
        <v>17</v>
      </c>
    </row>
    <row r="20" spans="1:9" x14ac:dyDescent="0.3">
      <c r="A20" s="32"/>
      <c r="B20" s="32"/>
      <c r="C20" s="32"/>
      <c r="D20" s="32"/>
      <c r="E20" s="29"/>
      <c r="F20" s="33"/>
      <c r="G20" s="33"/>
      <c r="H20" s="33"/>
      <c r="I20" s="33"/>
    </row>
    <row r="21" spans="1:9" x14ac:dyDescent="0.3">
      <c r="A21" s="33"/>
      <c r="B21" s="33"/>
      <c r="C21" s="33"/>
      <c r="D21" s="33"/>
      <c r="E21" s="33"/>
      <c r="F21" s="33"/>
      <c r="G21" s="33"/>
      <c r="H21" s="33"/>
      <c r="I21" s="33"/>
    </row>
    <row r="23" spans="1:9" x14ac:dyDescent="0.3">
      <c r="H23" s="5"/>
    </row>
    <row r="24" spans="1:9" x14ac:dyDescent="0.3">
      <c r="H24" s="5"/>
    </row>
    <row r="25" spans="1:9" x14ac:dyDescent="0.3">
      <c r="H25" s="5"/>
    </row>
    <row r="26" spans="1:9" x14ac:dyDescent="0.3">
      <c r="H26" s="5"/>
    </row>
  </sheetData>
  <mergeCells count="7">
    <mergeCell ref="A12:D12"/>
    <mergeCell ref="F12:I12"/>
    <mergeCell ref="A1:I1"/>
    <mergeCell ref="A2:I2"/>
    <mergeCell ref="A4:I4"/>
    <mergeCell ref="A5:D5"/>
    <mergeCell ref="F5:I5"/>
  </mergeCells>
  <phoneticPr fontId="3" type="noConversion"/>
  <pageMargins left="0.7" right="0.7" top="0.7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showGridLines="0" topLeftCell="A4" zoomScaleNormal="100" workbookViewId="0">
      <selection activeCell="H12" sqref="H12"/>
    </sheetView>
  </sheetViews>
  <sheetFormatPr defaultRowHeight="16.5" x14ac:dyDescent="0.3"/>
  <cols>
    <col min="1" max="1" width="15" style="9" bestFit="1" customWidth="1"/>
    <col min="2" max="2" width="16" style="9" customWidth="1"/>
    <col min="3" max="3" width="18" style="9" customWidth="1"/>
    <col min="4" max="4" width="20" style="9" customWidth="1"/>
    <col min="5" max="5" width="3" style="9" customWidth="1"/>
    <col min="6" max="6" width="15" style="9" customWidth="1"/>
    <col min="7" max="7" width="16" style="9" customWidth="1"/>
    <col min="8" max="8" width="18" style="9" customWidth="1"/>
    <col min="9" max="9" width="20" style="9" customWidth="1"/>
    <col min="10" max="14" width="3" style="9" customWidth="1"/>
  </cols>
  <sheetData>
    <row r="1" spans="1:12" ht="30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</row>
    <row r="2" spans="1:12" ht="165.75" customHeight="1" x14ac:dyDescent="0.3">
      <c r="A2" s="51" t="s">
        <v>40</v>
      </c>
      <c r="B2" s="51"/>
      <c r="C2" s="51"/>
      <c r="D2" s="51"/>
      <c r="E2" s="51"/>
      <c r="F2" s="51"/>
      <c r="G2" s="51"/>
      <c r="H2" s="51"/>
      <c r="I2" s="51"/>
    </row>
    <row r="3" spans="1:12" ht="15" customHeight="1" x14ac:dyDescent="0.3">
      <c r="A3" s="1"/>
      <c r="B3" s="1"/>
      <c r="C3" s="1"/>
      <c r="D3" s="1"/>
      <c r="E3" s="10"/>
    </row>
    <row r="4" spans="1:12" ht="24" customHeight="1" x14ac:dyDescent="0.3">
      <c r="A4" s="53" t="s">
        <v>38</v>
      </c>
      <c r="B4" s="53"/>
      <c r="C4" s="53"/>
      <c r="D4" s="53"/>
      <c r="E4" s="3"/>
      <c r="F4" s="53" t="s">
        <v>41</v>
      </c>
      <c r="G4" s="53"/>
      <c r="H4" s="53"/>
      <c r="I4" s="53"/>
    </row>
    <row r="5" spans="1:12" ht="21.95" customHeight="1" x14ac:dyDescent="0.3">
      <c r="A5" s="49" t="s">
        <v>29</v>
      </c>
      <c r="B5" s="49"/>
      <c r="C5" s="49"/>
      <c r="D5" s="49"/>
      <c r="E5" s="10"/>
      <c r="F5" s="49" t="s">
        <v>43</v>
      </c>
      <c r="G5" s="49"/>
      <c r="H5" s="49"/>
      <c r="I5" s="49"/>
    </row>
    <row r="6" spans="1:12" ht="20.100000000000001" customHeight="1" x14ac:dyDescent="0.3">
      <c r="A6" s="11" t="s">
        <v>4</v>
      </c>
      <c r="B6" s="12"/>
      <c r="C6" s="11" t="s">
        <v>5</v>
      </c>
      <c r="D6" s="26">
        <v>6</v>
      </c>
      <c r="E6" s="13"/>
      <c r="F6" s="11" t="s">
        <v>4</v>
      </c>
      <c r="G6" s="12">
        <v>10000000</v>
      </c>
      <c r="H6" s="11" t="s">
        <v>5</v>
      </c>
      <c r="I6" s="26">
        <v>21.15</v>
      </c>
    </row>
    <row r="7" spans="1:12" ht="18" customHeight="1" x14ac:dyDescent="0.3">
      <c r="A7" s="11" t="s">
        <v>6</v>
      </c>
      <c r="B7" s="11" t="s">
        <v>7</v>
      </c>
      <c r="C7" s="11" t="s">
        <v>8</v>
      </c>
      <c r="D7" s="11" t="s">
        <v>10</v>
      </c>
      <c r="E7" s="10"/>
      <c r="F7" s="11" t="s">
        <v>6</v>
      </c>
      <c r="G7" s="11" t="s">
        <v>7</v>
      </c>
      <c r="H7" s="11" t="s">
        <v>8</v>
      </c>
      <c r="I7" s="11" t="s">
        <v>10</v>
      </c>
    </row>
    <row r="8" spans="1:12" ht="17.25" customHeight="1" x14ac:dyDescent="0.3">
      <c r="A8" s="14" t="s">
        <v>11</v>
      </c>
      <c r="B8" s="34">
        <f>B6</f>
        <v>0</v>
      </c>
      <c r="C8" s="23"/>
      <c r="D8" s="22"/>
      <c r="E8" s="10"/>
      <c r="F8" s="14" t="s">
        <v>11</v>
      </c>
      <c r="G8" s="34">
        <f>G6</f>
        <v>10000000</v>
      </c>
      <c r="H8" s="23"/>
      <c r="I8" s="22"/>
    </row>
    <row r="9" spans="1:12" x14ac:dyDescent="0.3">
      <c r="A9" s="14" t="s">
        <v>20</v>
      </c>
      <c r="B9" s="34">
        <f>B8/1.1</f>
        <v>0</v>
      </c>
      <c r="C9" s="23" t="s">
        <v>21</v>
      </c>
      <c r="D9" s="22"/>
      <c r="E9" s="10"/>
      <c r="F9" s="14" t="s">
        <v>20</v>
      </c>
      <c r="G9" s="34">
        <f>G8/1.1</f>
        <v>9090909.0909090899</v>
      </c>
      <c r="H9" s="23" t="s">
        <v>21</v>
      </c>
      <c r="I9" s="22"/>
    </row>
    <row r="10" spans="1:12" ht="39" customHeight="1" x14ac:dyDescent="0.3">
      <c r="A10" s="14" t="s">
        <v>22</v>
      </c>
      <c r="B10" s="34">
        <f>B8-B9</f>
        <v>0</v>
      </c>
      <c r="C10" s="23" t="s">
        <v>23</v>
      </c>
      <c r="D10" s="25" t="s">
        <v>30</v>
      </c>
      <c r="E10" s="10"/>
      <c r="F10" s="14" t="s">
        <v>22</v>
      </c>
      <c r="G10" s="34">
        <f>G8-G9</f>
        <v>909090.90909091011</v>
      </c>
      <c r="H10" s="23" t="s">
        <v>23</v>
      </c>
      <c r="I10" s="25" t="s">
        <v>30</v>
      </c>
    </row>
    <row r="11" spans="1:12" ht="31.5" customHeight="1" x14ac:dyDescent="0.3">
      <c r="A11" s="14" t="s">
        <v>12</v>
      </c>
      <c r="B11" s="34">
        <f>B9/(1+(D6/100))</f>
        <v>0</v>
      </c>
      <c r="C11" s="23" t="s">
        <v>31</v>
      </c>
      <c r="D11" s="22"/>
      <c r="E11" s="2"/>
      <c r="F11" s="14" t="s">
        <v>12</v>
      </c>
      <c r="G11" s="34">
        <f>G9/(1+(I6/100))</f>
        <v>7503845.720931977</v>
      </c>
      <c r="H11" s="23" t="s">
        <v>31</v>
      </c>
      <c r="I11" s="22"/>
    </row>
    <row r="12" spans="1:12" ht="31.5" customHeight="1" x14ac:dyDescent="0.3">
      <c r="A12" s="14" t="s">
        <v>15</v>
      </c>
      <c r="B12" s="35">
        <f>B9-B11</f>
        <v>0</v>
      </c>
      <c r="C12" s="23" t="s">
        <v>27</v>
      </c>
      <c r="D12" s="36" t="s">
        <v>28</v>
      </c>
      <c r="E12" s="10"/>
      <c r="F12" s="14" t="s">
        <v>15</v>
      </c>
      <c r="G12" s="35">
        <f>G9-G11</f>
        <v>1587063.3699771129</v>
      </c>
      <c r="H12" s="23" t="s">
        <v>27</v>
      </c>
      <c r="I12" s="36" t="s">
        <v>28</v>
      </c>
      <c r="J12" s="5"/>
      <c r="K12" s="5"/>
      <c r="L12" s="5"/>
    </row>
    <row r="13" spans="1:12" ht="24.75" customHeight="1" x14ac:dyDescent="0.3">
      <c r="A13" s="6"/>
      <c r="B13" s="15"/>
      <c r="C13" s="6"/>
      <c r="D13" s="4"/>
      <c r="E13" s="13"/>
      <c r="F13" s="18"/>
      <c r="G13" s="19"/>
      <c r="H13" s="18"/>
      <c r="I13" s="20"/>
      <c r="J13" s="5"/>
      <c r="K13" s="5"/>
      <c r="L13" s="5"/>
    </row>
    <row r="14" spans="1:12" ht="21.95" customHeight="1" x14ac:dyDescent="0.3">
      <c r="A14" s="46" t="s">
        <v>42</v>
      </c>
      <c r="B14" s="47"/>
      <c r="C14" s="47"/>
      <c r="D14" s="48"/>
      <c r="E14" s="10"/>
      <c r="F14" s="46" t="s">
        <v>44</v>
      </c>
      <c r="G14" s="47"/>
      <c r="H14" s="47"/>
      <c r="I14" s="48"/>
      <c r="J14" s="5"/>
      <c r="K14" s="5"/>
      <c r="L14" s="5"/>
    </row>
    <row r="15" spans="1:12" ht="20.100000000000001" customHeight="1" x14ac:dyDescent="0.3">
      <c r="A15" s="11" t="s">
        <v>4</v>
      </c>
      <c r="B15" s="12"/>
      <c r="C15" s="11" t="s">
        <v>5</v>
      </c>
      <c r="D15" s="26">
        <v>6</v>
      </c>
      <c r="E15" s="10"/>
      <c r="F15" s="11" t="s">
        <v>4</v>
      </c>
      <c r="G15" s="12">
        <v>10000000</v>
      </c>
      <c r="H15" s="11" t="s">
        <v>5</v>
      </c>
      <c r="I15" s="27">
        <v>17.45</v>
      </c>
      <c r="J15" s="5"/>
      <c r="K15" s="5"/>
      <c r="L15" s="5"/>
    </row>
    <row r="16" spans="1:12" ht="18" customHeight="1" x14ac:dyDescent="0.3">
      <c r="A16" s="11" t="s">
        <v>6</v>
      </c>
      <c r="B16" s="11" t="s">
        <v>7</v>
      </c>
      <c r="C16" s="11" t="s">
        <v>8</v>
      </c>
      <c r="D16" s="11" t="s">
        <v>10</v>
      </c>
      <c r="E16" s="10"/>
      <c r="F16" s="11" t="s">
        <v>6</v>
      </c>
      <c r="G16" s="11" t="s">
        <v>7</v>
      </c>
      <c r="H16" s="11" t="s">
        <v>8</v>
      </c>
      <c r="I16" s="11" t="s">
        <v>10</v>
      </c>
      <c r="J16" s="5"/>
      <c r="K16" s="5"/>
      <c r="L16" s="5"/>
    </row>
    <row r="17" spans="1:14" ht="17.25" customHeight="1" x14ac:dyDescent="0.3">
      <c r="A17" s="14" t="s">
        <v>11</v>
      </c>
      <c r="B17" s="34">
        <f>B15</f>
        <v>0</v>
      </c>
      <c r="C17" s="23"/>
      <c r="D17" s="22"/>
      <c r="E17" s="10"/>
      <c r="F17" s="14" t="s">
        <v>11</v>
      </c>
      <c r="G17" s="34">
        <f>G15</f>
        <v>10000000</v>
      </c>
      <c r="H17" s="23"/>
      <c r="I17" s="22"/>
      <c r="J17" s="5"/>
      <c r="K17" s="5"/>
      <c r="L17" s="5"/>
    </row>
    <row r="18" spans="1:14" ht="19.5" customHeight="1" x14ac:dyDescent="0.3">
      <c r="A18" s="14" t="s">
        <v>12</v>
      </c>
      <c r="B18" s="34">
        <f>B17/(1+(D15/100))</f>
        <v>0</v>
      </c>
      <c r="C18" s="23" t="s">
        <v>32</v>
      </c>
      <c r="D18" s="22"/>
      <c r="E18" s="10"/>
      <c r="F18" s="14" t="s">
        <v>20</v>
      </c>
      <c r="G18" s="34">
        <f>G17/1.1</f>
        <v>9090909.0909090899</v>
      </c>
      <c r="H18" s="23" t="s">
        <v>21</v>
      </c>
      <c r="I18" s="22"/>
      <c r="J18" s="5"/>
      <c r="K18" s="5"/>
      <c r="L18" s="5"/>
    </row>
    <row r="19" spans="1:14" ht="30.75" customHeight="1" x14ac:dyDescent="0.3">
      <c r="A19" s="14" t="s">
        <v>15</v>
      </c>
      <c r="B19" s="35">
        <f>B17-B18</f>
        <v>0</v>
      </c>
      <c r="C19" s="23" t="s">
        <v>16</v>
      </c>
      <c r="D19" s="36" t="s">
        <v>17</v>
      </c>
      <c r="E19" s="10"/>
      <c r="F19" s="14" t="s">
        <v>22</v>
      </c>
      <c r="G19" s="34">
        <f>G17-G18</f>
        <v>909090.90909091011</v>
      </c>
      <c r="H19" s="23" t="s">
        <v>23</v>
      </c>
      <c r="I19" s="25" t="s">
        <v>30</v>
      </c>
      <c r="J19" s="5"/>
      <c r="K19" s="5"/>
      <c r="L19" s="5"/>
      <c r="N19" s="5"/>
    </row>
    <row r="20" spans="1:14" ht="27" x14ac:dyDescent="0.3">
      <c r="A20" s="5"/>
      <c r="B20" s="5"/>
      <c r="C20" s="5"/>
      <c r="D20" s="5"/>
      <c r="F20" s="38" t="s">
        <v>15</v>
      </c>
      <c r="G20" s="39">
        <f>G18*(I15/100)</f>
        <v>1586363.636363636</v>
      </c>
      <c r="H20" s="24" t="s">
        <v>37</v>
      </c>
      <c r="I20" s="37" t="s">
        <v>28</v>
      </c>
      <c r="J20" s="5"/>
      <c r="K20" s="5"/>
      <c r="L20" s="5"/>
    </row>
    <row r="21" spans="1:14" x14ac:dyDescent="0.3">
      <c r="E21" s="41"/>
      <c r="F21" s="42"/>
      <c r="G21" s="44"/>
      <c r="H21" s="43"/>
      <c r="I21" s="45"/>
      <c r="J21" s="40"/>
      <c r="K21" s="5"/>
      <c r="L21" s="5"/>
    </row>
    <row r="22" spans="1:14" x14ac:dyDescent="0.3">
      <c r="F22" s="40"/>
      <c r="G22" s="40"/>
      <c r="H22" s="40"/>
      <c r="I22" s="40"/>
      <c r="J22" s="5"/>
      <c r="K22" s="5"/>
      <c r="L22" s="5"/>
    </row>
    <row r="23" spans="1:14" x14ac:dyDescent="0.3">
      <c r="F23" s="5"/>
      <c r="G23" s="5"/>
      <c r="H23" s="5"/>
      <c r="I23" s="5"/>
      <c r="J23" s="5"/>
      <c r="K23" s="5"/>
      <c r="L23" s="5"/>
    </row>
    <row r="24" spans="1:14" x14ac:dyDescent="0.3">
      <c r="H24" s="5"/>
    </row>
    <row r="25" spans="1:14" x14ac:dyDescent="0.3">
      <c r="H25" s="5"/>
    </row>
  </sheetData>
  <mergeCells count="8">
    <mergeCell ref="A1:I1"/>
    <mergeCell ref="F5:I5"/>
    <mergeCell ref="A14:D14"/>
    <mergeCell ref="A5:D5"/>
    <mergeCell ref="A2:I2"/>
    <mergeCell ref="A4:D4"/>
    <mergeCell ref="F4:I4"/>
    <mergeCell ref="F14:I14"/>
  </mergeCells>
  <phoneticPr fontId="3" type="noConversion"/>
  <pageMargins left="0.7" right="0.7" top="0.75" bottom="0.75" header="0.3" footer="0.3"/>
  <pageSetup paperSize="9" scale="7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"/>
  <sheetViews>
    <sheetView showGridLines="0" workbookViewId="0">
      <selection activeCell="I11" sqref="I11"/>
    </sheetView>
  </sheetViews>
  <sheetFormatPr defaultRowHeight="16.5" x14ac:dyDescent="0.3"/>
  <cols>
    <col min="1" max="1" width="10" style="9" customWidth="1"/>
    <col min="2" max="3" width="12" style="9" customWidth="1"/>
    <col min="4" max="4" width="14" style="9" customWidth="1"/>
  </cols>
  <sheetData>
    <row r="1" spans="1:4" ht="24" customHeight="1" x14ac:dyDescent="0.3">
      <c r="A1" s="54" t="s">
        <v>33</v>
      </c>
      <c r="B1" s="54"/>
      <c r="C1" s="54"/>
      <c r="D1" s="7"/>
    </row>
    <row r="2" spans="1:4" x14ac:dyDescent="0.3">
      <c r="A2" s="11" t="s">
        <v>34</v>
      </c>
      <c r="B2" s="11" t="s">
        <v>35</v>
      </c>
      <c r="C2" s="11" t="s">
        <v>12</v>
      </c>
      <c r="D2" s="7"/>
    </row>
    <row r="3" spans="1:4" x14ac:dyDescent="0.3">
      <c r="A3" s="14">
        <v>2022</v>
      </c>
      <c r="B3" s="16">
        <v>0.21510000000000001</v>
      </c>
      <c r="C3" s="16">
        <v>0.27410000000000001</v>
      </c>
      <c r="D3" s="7"/>
    </row>
    <row r="4" spans="1:4" x14ac:dyDescent="0.3">
      <c r="A4" s="14">
        <v>2024</v>
      </c>
      <c r="B4" s="16">
        <v>0.20349999999999999</v>
      </c>
      <c r="C4" s="16">
        <v>0.2555</v>
      </c>
      <c r="D4" s="7"/>
    </row>
    <row r="5" spans="1:4" x14ac:dyDescent="0.3">
      <c r="A5" s="14">
        <v>2026</v>
      </c>
      <c r="B5" s="16">
        <v>0.17449999999999999</v>
      </c>
      <c r="C5" s="17">
        <v>0.21149999999999999</v>
      </c>
      <c r="D5" s="8" t="s">
        <v>36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①국가연구개발사업</vt:lpstr>
      <vt:lpstr>②정부 및 지자체 용역, 산업체</vt:lpstr>
      <vt:lpstr>간접비고시비율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2025-02-20T02:36:19Z</cp:lastPrinted>
  <dcterms:created xsi:type="dcterms:W3CDTF">2025-02-19T06:00:26Z</dcterms:created>
  <dcterms:modified xsi:type="dcterms:W3CDTF">2026-08-03T02:46:28Z</dcterms:modified>
</cp:coreProperties>
</file>